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92" windowWidth="20040" windowHeight="9684" activeTab="1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<sst xmlns="http://schemas.openxmlformats.org/spreadsheetml/2006/main" count="18" uniqueCount="11">
  <si>
    <t>Variation on fixed Timing measurement.</t>
  </si>
  <si>
    <t>Enter Measurement in mm before TDC.</t>
  </si>
  <si>
    <t>Enter Fully Advanced position in Deg</t>
  </si>
  <si>
    <t>Enter Stroke Length in mm</t>
  </si>
  <si>
    <t>Constant =</t>
  </si>
  <si>
    <t>Deg</t>
  </si>
  <si>
    <t>mm BTDC</t>
  </si>
  <si>
    <t>Enter the actual measurement made in mm</t>
  </si>
  <si>
    <t>Your Timing is set at</t>
  </si>
  <si>
    <t>Degrees BTDC</t>
  </si>
  <si>
    <t>Manual Info required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</si>
</sst>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37"/>
  <sheetViews>
    <sheetView workbookViewId="0" topLeftCell="A2">
      <selection activeCell="G10" sqref="G10"/>
    </sheetView>
  </sheetViews>
  <sheetFormatPr defaultColWidth="9.140625" defaultRowHeight="12.75"/>
  <sheetData>
    <row r="3" ht="12.75">
      <c r="G3" s="1" t="s">
        <v>0</v>
      </c>
    </row>
    <row r="5" spans="3:7" ht="12.75">
      <c r="C5" t="s">
        <v>2</v>
      </c>
      <c r="G5">
        <v>32</v>
      </c>
    </row>
    <row r="7" spans="3:11" ht="12.75">
      <c r="C7" t="s">
        <v>1</v>
      </c>
      <c r="G7">
        <v>7.8</v>
      </c>
      <c r="I7" t="s">
        <v>4</v>
      </c>
      <c r="K7">
        <f>COS(RADIANS(G5))*(G9/2)+G7</f>
        <v>42.56997194241346</v>
      </c>
    </row>
    <row r="9" spans="3:7" ht="12.75">
      <c r="C9" t="s">
        <v>3</v>
      </c>
      <c r="G9">
        <v>82</v>
      </c>
    </row>
    <row r="11" spans="3:5" ht="12.75">
      <c r="C11" t="s">
        <v>5</v>
      </c>
      <c r="E11" t="s">
        <v>6</v>
      </c>
    </row>
    <row r="12" spans="3:5" ht="12.75">
      <c r="C12">
        <v>1</v>
      </c>
      <c r="E12" s="2">
        <f>K7-COS(RADIANS(C12))*(G9/2)</f>
        <v>1.5762164410014208</v>
      </c>
    </row>
    <row r="13" spans="3:5" ht="12.75">
      <c r="C13">
        <v>2</v>
      </c>
      <c r="E13" s="2">
        <f>K7-COS(RADIANS(C13))*(G9/2)</f>
        <v>1.5949480346305336</v>
      </c>
    </row>
    <row r="14" spans="3:5" ht="12.75">
      <c r="C14">
        <v>4</v>
      </c>
      <c r="E14" s="2">
        <f>K7-COS(RADIANS(C14))*(G9/2)</f>
        <v>1.669845881760665</v>
      </c>
    </row>
    <row r="15" spans="3:5" ht="12.75">
      <c r="C15">
        <v>6</v>
      </c>
      <c r="E15" s="2">
        <f>K7-COS(RADIANS(C15))*(G9/2)</f>
        <v>1.794574232314254</v>
      </c>
    </row>
    <row r="16" spans="3:5" ht="12.75">
      <c r="C16">
        <v>8</v>
      </c>
      <c r="E16" s="2">
        <f>K7-COS(RADIANS(C16))*(G9/2)</f>
        <v>1.9689811240090762</v>
      </c>
    </row>
    <row r="17" spans="3:5" ht="12.75">
      <c r="C17">
        <v>10</v>
      </c>
      <c r="E17" s="2">
        <f>K7-COS(RADIANS(C17))*(G9/2)</f>
        <v>2.192854068912929</v>
      </c>
    </row>
    <row r="18" spans="3:5" ht="12.75">
      <c r="C18">
        <v>12</v>
      </c>
      <c r="E18" s="2">
        <f>K7-COS(RADIANS(C18))*(G9/2)</f>
        <v>2.4659203123274267</v>
      </c>
    </row>
    <row r="19" spans="3:5" ht="12.75">
      <c r="C19">
        <v>14</v>
      </c>
      <c r="E19" s="2">
        <f>K7-COS(RADIANS(C19))*(G9/2)</f>
        <v>2.7878471650976024</v>
      </c>
    </row>
    <row r="20" spans="3:5" ht="12.75">
      <c r="C20">
        <v>16</v>
      </c>
      <c r="E20" s="2">
        <f>K7-COS(RADIANS(C20))*(G9/2)</f>
        <v>3.1582424089423853</v>
      </c>
    </row>
    <row r="21" spans="3:5" ht="12.75">
      <c r="C21">
        <v>18</v>
      </c>
      <c r="E21" s="2">
        <f>K7-COS(RADIANS(C21))*(G9/2)</f>
        <v>3.5766547743121677</v>
      </c>
    </row>
    <row r="22" spans="3:5" ht="12.75">
      <c r="C22">
        <v>20</v>
      </c>
      <c r="E22" s="2">
        <f>K7-COS(RADIANS(C22))*(G9/2)</f>
        <v>4.042574490191214</v>
      </c>
    </row>
    <row r="23" spans="3:5" ht="12.75">
      <c r="C23">
        <f aca="true" t="shared" si="0" ref="C23:C37">C22+2</f>
        <v>22</v>
      </c>
      <c r="E23" s="2">
        <f>K7-COS(RADIANS(C23))*(G9/2)</f>
        <v>4.555433905175178</v>
      </c>
    </row>
    <row r="24" spans="3:5" ht="12.75">
      <c r="C24">
        <f t="shared" si="0"/>
        <v>24</v>
      </c>
      <c r="E24" s="2">
        <f>K7-COS(RADIANS(C24))*(G9/2)</f>
        <v>5.114608179066828</v>
      </c>
    </row>
    <row r="25" spans="3:5" ht="12.75">
      <c r="C25">
        <f t="shared" si="0"/>
        <v>26</v>
      </c>
      <c r="E25" s="2">
        <f>K7-COS(RADIANS(C25))*(G9/2)</f>
        <v>5.719416044147614</v>
      </c>
    </row>
    <row r="26" spans="3:5" ht="12.75">
      <c r="C26">
        <f t="shared" si="0"/>
        <v>28</v>
      </c>
      <c r="E26" s="2">
        <f>K7-COS(RADIANS(C26))*(G9/2)</f>
        <v>6.369120635197454</v>
      </c>
    </row>
    <row r="27" spans="3:5" ht="12.75">
      <c r="C27">
        <f t="shared" si="0"/>
        <v>30</v>
      </c>
      <c r="E27" s="2">
        <f>K7-COS(RADIANS(C27))*(G9/2)</f>
        <v>7.06293038725147</v>
      </c>
    </row>
    <row r="28" spans="3:5" ht="12.75">
      <c r="C28">
        <f t="shared" si="0"/>
        <v>32</v>
      </c>
      <c r="E28" s="2">
        <f>K7-COS(RADIANS(C28))*(G9/2)</f>
        <v>7.799999999999997</v>
      </c>
    </row>
    <row r="29" spans="3:5" ht="12.75">
      <c r="C29">
        <f t="shared" si="0"/>
        <v>34</v>
      </c>
      <c r="E29" s="2">
        <f>K7-COS(RADIANS(C29))*(G9/2)</f>
        <v>8.579431467656754</v>
      </c>
    </row>
    <row r="30" spans="3:5" ht="12.75">
      <c r="C30">
        <f t="shared" si="0"/>
        <v>36</v>
      </c>
      <c r="E30" s="2">
        <f>K7-COS(RADIANS(C30))*(G9/2)</f>
        <v>9.400275173040612</v>
      </c>
    </row>
    <row r="31" spans="3:5" ht="12.75">
      <c r="C31">
        <f t="shared" si="0"/>
        <v>38</v>
      </c>
      <c r="E31" s="2">
        <f>K7-COS(RADIANS(C31))*(G9/2)</f>
        <v>10.261531044537861</v>
      </c>
    </row>
    <row r="32" spans="3:5" ht="12.75">
      <c r="C32">
        <f t="shared" si="0"/>
        <v>40</v>
      </c>
      <c r="E32" s="2">
        <f>K7-COS(RADIANS(C32))*(G9/2)</f>
        <v>11.162149774535362</v>
      </c>
    </row>
    <row r="33" spans="3:5" ht="12.75">
      <c r="C33">
        <f t="shared" si="0"/>
        <v>42</v>
      </c>
      <c r="E33" s="2">
        <f>K7-COS(RADIANS(C33))*(G9/2)</f>
        <v>12.101034097840294</v>
      </c>
    </row>
    <row r="34" spans="3:5" ht="12.75">
      <c r="C34">
        <f t="shared" si="0"/>
        <v>44</v>
      </c>
      <c r="E34" s="2">
        <f>K7-COS(RADIANS(C34))*(G9/2)</f>
        <v>13.077040128528761</v>
      </c>
    </row>
    <row r="35" spans="3:5" ht="12.75">
      <c r="C35">
        <f t="shared" si="0"/>
        <v>46</v>
      </c>
      <c r="E35" s="2">
        <f>K7-COS(RADIANS(C35))*(G9/2)</f>
        <v>14.088978753594574</v>
      </c>
    </row>
    <row r="36" spans="3:5" ht="12.75">
      <c r="C36">
        <f t="shared" si="0"/>
        <v>48</v>
      </c>
      <c r="E36" s="2">
        <f>K7-COS(RADIANS(C36))*(G9/2)</f>
        <v>15.135617081700271</v>
      </c>
    </row>
    <row r="37" spans="3:5" ht="12.75">
      <c r="C37">
        <f t="shared" si="0"/>
        <v>50</v>
      </c>
      <c r="E37" s="2">
        <f>K7-COS(RADIANS(C37))*(G9/2)</f>
        <v>16.215679945265347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39"/>
  <sheetViews>
    <sheetView tabSelected="1" workbookViewId="0" topLeftCell="A1">
      <selection activeCell="G5" sqref="G5"/>
    </sheetView>
  </sheetViews>
  <sheetFormatPr defaultColWidth="9.140625" defaultRowHeight="12.75"/>
  <cols>
    <col min="12" max="12" width="9.28125" style="0" customWidth="1"/>
  </cols>
  <sheetData>
    <row r="3" ht="12.75">
      <c r="G3" s="1" t="s">
        <v>0</v>
      </c>
    </row>
    <row r="4" ht="12.75">
      <c r="D4" t="s">
        <v>10</v>
      </c>
    </row>
    <row r="5" spans="3:7" ht="12.75">
      <c r="C5" t="s">
        <v>2</v>
      </c>
      <c r="G5" s="7">
        <v>32</v>
      </c>
    </row>
    <row r="7" spans="3:11" ht="12.75">
      <c r="C7" t="s">
        <v>1</v>
      </c>
      <c r="G7" s="7">
        <v>7.8</v>
      </c>
      <c r="I7" t="s">
        <v>4</v>
      </c>
      <c r="K7">
        <f>COS(RADIANS(G5))*(G9/2)+G7</f>
        <v>42.56997194241346</v>
      </c>
    </row>
    <row r="9" spans="3:7" ht="12.75">
      <c r="C9" t="s">
        <v>3</v>
      </c>
      <c r="G9" s="7">
        <v>82</v>
      </c>
    </row>
    <row r="10" ht="12.75">
      <c r="G10" s="3"/>
    </row>
    <row r="11" spans="3:13" ht="15">
      <c r="C11" s="5" t="s">
        <v>7</v>
      </c>
      <c r="G11" s="7">
        <v>7</v>
      </c>
      <c r="I11" s="4" t="s">
        <v>8</v>
      </c>
      <c r="L11" s="6">
        <f>ACOS((K7-G11)/(G9/2))*57.29583</f>
        <v>29.82367075498966</v>
      </c>
      <c r="M11" s="3" t="s">
        <v>9</v>
      </c>
    </row>
    <row r="13" spans="3:5" ht="12.75">
      <c r="C13" s="7" t="s">
        <v>5</v>
      </c>
      <c r="E13" t="s">
        <v>6</v>
      </c>
    </row>
    <row r="14" spans="3:5" ht="12.75">
      <c r="C14" s="8">
        <v>1</v>
      </c>
      <c r="E14" s="9">
        <f>K7-COS(RADIANS(C14))*(G9/2)</f>
        <v>1.5762164410014208</v>
      </c>
    </row>
    <row r="15" spans="3:5" ht="12.75">
      <c r="C15" s="8">
        <v>2</v>
      </c>
      <c r="E15" s="9">
        <f>K7-COS(RADIANS(C15))*(G9/2)</f>
        <v>1.5949480346305336</v>
      </c>
    </row>
    <row r="16" spans="3:5" ht="12.75">
      <c r="C16" s="8">
        <v>4</v>
      </c>
      <c r="E16" s="9">
        <f>K7-COS(RADIANS(C16))*(G9/2)</f>
        <v>1.669845881760665</v>
      </c>
    </row>
    <row r="17" spans="3:5" ht="12.75">
      <c r="C17" s="8">
        <v>6</v>
      </c>
      <c r="E17" s="9">
        <f>K7-COS(RADIANS(C17))*(G9/2)</f>
        <v>1.794574232314254</v>
      </c>
    </row>
    <row r="18" spans="3:5" ht="12.75">
      <c r="C18" s="8">
        <v>8</v>
      </c>
      <c r="E18" s="9">
        <f>K7-COS(RADIANS(C18))*(G9/2)</f>
        <v>1.9689811240090762</v>
      </c>
    </row>
    <row r="19" spans="3:5" ht="12.75">
      <c r="C19" s="8">
        <v>10</v>
      </c>
      <c r="E19" s="9">
        <f>K7-COS(RADIANS(C19))*(G9/2)</f>
        <v>2.192854068912929</v>
      </c>
    </row>
    <row r="20" spans="3:5" ht="12.75">
      <c r="C20" s="8">
        <v>12</v>
      </c>
      <c r="E20" s="9">
        <f>K7-COS(RADIANS(C20))*(G9/2)</f>
        <v>2.4659203123274267</v>
      </c>
    </row>
    <row r="21" spans="3:5" ht="12.75">
      <c r="C21" s="8">
        <v>14</v>
      </c>
      <c r="E21" s="9">
        <f>K7-COS(RADIANS(C21))*(G9/2)</f>
        <v>2.7878471650976024</v>
      </c>
    </row>
    <row r="22" spans="3:5" ht="12.75">
      <c r="C22" s="8">
        <v>16</v>
      </c>
      <c r="E22" s="9">
        <f>K7-COS(RADIANS(C22))*(G9/2)</f>
        <v>3.1582424089423853</v>
      </c>
    </row>
    <row r="23" spans="3:5" ht="12.75">
      <c r="C23" s="8">
        <v>18</v>
      </c>
      <c r="E23" s="9">
        <f>K7-COS(RADIANS(C23))*(G9/2)</f>
        <v>3.5766547743121677</v>
      </c>
    </row>
    <row r="24" spans="3:5" ht="12.75">
      <c r="C24" s="8">
        <v>20</v>
      </c>
      <c r="E24" s="9">
        <f>K7-COS(RADIANS(C24))*(G9/2)</f>
        <v>4.042574490191214</v>
      </c>
    </row>
    <row r="25" spans="3:5" ht="12.75">
      <c r="C25" s="8">
        <f>C24+2</f>
        <v>22</v>
      </c>
      <c r="E25" s="9">
        <f>K7-COS(RADIANS(C25))*(G9/2)</f>
        <v>4.555433905175178</v>
      </c>
    </row>
    <row r="26" spans="3:5" ht="12.75">
      <c r="C26" s="8">
        <f aca="true" t="shared" si="0" ref="C26:C39">C25+2</f>
        <v>24</v>
      </c>
      <c r="E26" s="9">
        <f>K7-COS(RADIANS(C26))*(G9/2)</f>
        <v>5.114608179066828</v>
      </c>
    </row>
    <row r="27" spans="3:5" ht="12.75">
      <c r="C27" s="8">
        <f t="shared" si="0"/>
        <v>26</v>
      </c>
      <c r="E27" s="9">
        <f>K7-COS(RADIANS(C27))*(G9/2)</f>
        <v>5.719416044147614</v>
      </c>
    </row>
    <row r="28" spans="3:5" ht="12.75">
      <c r="C28" s="8">
        <f t="shared" si="0"/>
        <v>28</v>
      </c>
      <c r="E28" s="9">
        <f>K7-COS(RADIANS(C28))*(G9/2)</f>
        <v>6.369120635197454</v>
      </c>
    </row>
    <row r="29" spans="3:5" ht="12.75">
      <c r="C29" s="8">
        <f t="shared" si="0"/>
        <v>30</v>
      </c>
      <c r="E29" s="9">
        <f>K7-COS(RADIANS(C29))*(G9/2)</f>
        <v>7.06293038725147</v>
      </c>
    </row>
    <row r="30" spans="3:5" ht="12.75">
      <c r="C30" s="8">
        <f t="shared" si="0"/>
        <v>32</v>
      </c>
      <c r="E30" s="9">
        <f>K7-COS(RADIANS(C30))*(G9/2)</f>
        <v>7.799999999999997</v>
      </c>
    </row>
    <row r="31" spans="3:5" ht="12.75">
      <c r="C31" s="8">
        <f t="shared" si="0"/>
        <v>34</v>
      </c>
      <c r="E31" s="9">
        <f>K7-COS(RADIANS(C31))*(G9/2)</f>
        <v>8.579431467656754</v>
      </c>
    </row>
    <row r="32" spans="3:5" ht="12.75">
      <c r="C32" s="8">
        <f t="shared" si="0"/>
        <v>36</v>
      </c>
      <c r="E32" s="9">
        <f>K7-COS(RADIANS(C32))*(G9/2)</f>
        <v>9.400275173040612</v>
      </c>
    </row>
    <row r="33" spans="3:5" ht="12.75">
      <c r="C33" s="8">
        <f t="shared" si="0"/>
        <v>38</v>
      </c>
      <c r="E33" s="9">
        <f>K7-COS(RADIANS(C33))*(G9/2)</f>
        <v>10.261531044537861</v>
      </c>
    </row>
    <row r="34" spans="3:5" ht="12.75">
      <c r="C34" s="8">
        <f t="shared" si="0"/>
        <v>40</v>
      </c>
      <c r="E34" s="9">
        <f>K7-COS(RADIANS(C34))*(G9/2)</f>
        <v>11.162149774535362</v>
      </c>
    </row>
    <row r="35" spans="3:5" ht="12.75">
      <c r="C35" s="8">
        <f t="shared" si="0"/>
        <v>42</v>
      </c>
      <c r="E35" s="9">
        <f>K7-COS(RADIANS(C35))*(G9/2)</f>
        <v>12.101034097840294</v>
      </c>
    </row>
    <row r="36" spans="3:5" ht="12.75">
      <c r="C36" s="8">
        <f t="shared" si="0"/>
        <v>44</v>
      </c>
      <c r="E36" s="9">
        <f>K7-COS(RADIANS(C36))*(G9/2)</f>
        <v>13.077040128528761</v>
      </c>
    </row>
    <row r="37" spans="3:5" ht="12.75">
      <c r="C37" s="8">
        <f t="shared" si="0"/>
        <v>46</v>
      </c>
      <c r="E37" s="9">
        <f>K7-COS(RADIANS(C37))*(G9/2)</f>
        <v>14.088978753594574</v>
      </c>
    </row>
    <row r="38" spans="3:5" ht="12.75">
      <c r="C38" s="8">
        <f t="shared" si="0"/>
        <v>48</v>
      </c>
      <c r="E38" s="9">
        <f>K7-COS(RADIANS(C38))*(G9/2)</f>
        <v>15.135617081700271</v>
      </c>
    </row>
    <row r="39" spans="3:5" ht="12.75">
      <c r="C39" s="8">
        <f t="shared" si="0"/>
        <v>50</v>
      </c>
      <c r="E39" s="9">
        <f>K7-COS(RADIANS(C39))*(G9/2)</f>
        <v>16.215679945265347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Corbin</dc:creator>
  <cp:keywords/>
  <dc:description/>
  <cp:lastModifiedBy>Ron Corbin</cp:lastModifiedBy>
  <dcterms:created xsi:type="dcterms:W3CDTF">2010-08-05T21:24:48Z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